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02" sheetId="2" r:id="rId2"/>
    <sheet name="SO 401" sheetId="3" r:id="rId3"/>
  </sheets>
  <definedNames/>
  <calcPr fullCalcOnLoad="1"/>
</workbook>
</file>

<file path=xl/sharedStrings.xml><?xml version="1.0" encoding="utf-8"?>
<sst xmlns="http://schemas.openxmlformats.org/spreadsheetml/2006/main" count="322" uniqueCount="168">
  <si>
    <t>Soupis objektů s DPH</t>
  </si>
  <si>
    <t>Stavba:2015-07 - III/2206 MODERNIZACE SILNICE - PRŮTAH DĚPOLTOVICE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</si>
  <si>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</si>
  <si>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</si>
  <si>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</si>
  <si>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</si>
  <si>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</si>
  <si>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</si>
  <si>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</si>
  <si>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</si>
  <si>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</si>
  <si>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</si>
  <si>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</si>
  <si>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</si>
  <si>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Pontika s.r.o.</t>
  </si>
  <si>
    <t>Příloha k formuláři pro ocenění nabídky</t>
  </si>
  <si>
    <t>Stavba :</t>
  </si>
  <si>
    <t>číslo a název SO:</t>
  </si>
  <si>
    <t>číslo a název rozpočtu:</t>
  </si>
  <si>
    <t>2015-07</t>
  </si>
  <si>
    <t>III/2206 MODERNIZACE SILNICE - PRŮTAH DĚPOLTOVICE</t>
  </si>
  <si>
    <t>SO 102</t>
  </si>
  <si>
    <t>CHODNÍKY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</si>
  <si>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</si>
  <si>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</si>
  <si>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</si>
  <si>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</si>
  <si>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</si>
  <si>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</si>
  <si>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</si>
  <si>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</si>
  <si>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</si>
  <si>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</si>
  <si>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</si>
  <si>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</si>
  <si>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</si>
  <si>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</si>
  <si>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</si>
  <si>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</si>
  <si>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</si>
  <si>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</si>
  <si>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</si>
  <si>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</si>
  <si>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014101b</t>
  </si>
  <si>
    <t/>
  </si>
  <si>
    <t>POPLATKY ZA SKLÁDKU
Poplatek za uložení vybourané suti na skládku</t>
  </si>
  <si>
    <t xml:space="preserve">M3        </t>
  </si>
  <si>
    <t>13+69,18=82,18 [A]</t>
  </si>
  <si>
    <t>zahrnuje veškeré poplatky provozovateli skládky související s uložením odpadu na skládce.</t>
  </si>
  <si>
    <t>02943</t>
  </si>
  <si>
    <t>OSTATNÍ POŽADAVKY - VYPRACOVÁNÍ RDS</t>
  </si>
  <si>
    <t xml:space="preserve">KS        </t>
  </si>
  <si>
    <t>zahrnuje veškeré náklady spojené s objednatelem požadovanými pracemi</t>
  </si>
  <si>
    <t>02944</t>
  </si>
  <si>
    <t>OSTAT POŽADAVKY - DOKUMENTACE SKUTEČ PROVEDENÍ V DIGIT FORMĚ</t>
  </si>
  <si>
    <t xml:space="preserve">KČ        </t>
  </si>
  <si>
    <t>Zemní práce</t>
  </si>
  <si>
    <t>112014</t>
  </si>
  <si>
    <t>KÁCENÍ STROMŮ D KMENE DO 0,5M S ODSTRANĚNÍM PAŘEZŮ, ODVOZ DO 5KM
včetně likvidace větví a pařezů
pařezy budou odstraněny frézováním
kmeny budou ponechány majiteli, nebo odprodány zhotoviteli
kácení podle DP</t>
  </si>
  <si>
    <t xml:space="preserve">KUS       </t>
  </si>
  <si>
    <t>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</si>
  <si>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112024</t>
  </si>
  <si>
    <t>KÁCENÍ STROMŮ D KMENE DO 0,9M S ODSTRANĚNÍM PAŘEZŮ, ODVOZ DO 5KM
včetně likvidace větví a pařezů
pařezy budou odstraněny frézováním
kmeny budou ponechány majiteli, nebo odprodány zhotoviteli
kácení podle DP</t>
  </si>
  <si>
    <t>11223</t>
  </si>
  <si>
    <t>ODSTRANĚNÍ PAŘEZŮ D PŘES 0,9M
frézováním</t>
  </si>
  <si>
    <t>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</si>
  <si>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121101</t>
  </si>
  <si>
    <t>SEJMUTÍ ORNICE NEBO LESNÍ PŮDY S ODVOZEM DO 1KM
odvoz na mezideponii v odděleném režimu</t>
  </si>
  <si>
    <t>2850*0,1=285,00 [A]</t>
  </si>
  <si>
    <t>položka zahrnuje sejmutí ornice bez ohledu na tloušťku vrstvy a její vodorovnou dopravu
nezahrnuje uložení na trvalou skládku</t>
  </si>
  <si>
    <t>17461</t>
  </si>
  <si>
    <t>ZÁSYP JAM A RÝH Z HORNIN KAMENITÝCH
kačírek pro zásyp prostorů mezi obrubou a plotovou zídkou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</si>
  <si>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</si>
  <si>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18010</t>
  </si>
  <si>
    <t>VŠEOBECNÉ ÚPRAVY ZASTAVĚNÉHO ÚZEMÍ
dokončovací zemní práce v okolí stavby</t>
  </si>
  <si>
    <t xml:space="preserve">M2        </t>
  </si>
  <si>
    <t>Všeobecné úpravy musí zahrnovat úpravu území po uskutečnění stavby, tak jak je požadováno v zadávací dokumentaci s výjimkou těch prací, pro které jsou uvedeny samostatné položky.</t>
  </si>
  <si>
    <t>18120</t>
  </si>
  <si>
    <t>ÚPRAVA PLÁNĚ SE ZHUTNĚNÍM V HORNINĚ TŘ. II</t>
  </si>
  <si>
    <t>630=630,00 [A]
105=105,00 [B]
1220=1 220,00 [C]
9=9,00 [D]
Celkem: (A+B+C+D)*1,1=2 160,40 [E] plocha vjezdů a chodníků*součinitel navýšení pro rozšíření konstrukčních vrstev pod obrubníky</t>
  </si>
  <si>
    <t>položka zahrnuje úpravu pláně včetně vyrovnání výškových rozdílů. Míru zhutnění určuje projekt.</t>
  </si>
  <si>
    <t>18221</t>
  </si>
  <si>
    <t>ROZPROSTŘENÍ ORNICE VE SVAHU V TL DO 0,10M</t>
  </si>
  <si>
    <t>2850*0,2=570,00 [A] 20% z celkové plochy</t>
  </si>
  <si>
    <t>položka zahrnuje:
nutné přemístění ornice z dočasných skládek vzdálených do 50m
rozprostření ornice v předepsané tloušťce ve svahu přes 1:5</t>
  </si>
  <si>
    <t>18231</t>
  </si>
  <si>
    <t>ROZPROSTŘENÍ ORNICE V ROVINĚ V TL DO 0,10M</t>
  </si>
  <si>
    <t>2850*0,8=2 280,00 [A] 80% z celkové plochy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</si>
  <si>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</si>
  <si>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</si>
  <si>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</si>
  <si>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</si>
  <si>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</si>
  <si>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Svislé konstrukce</t>
  </si>
  <si>
    <t>32711</t>
  </si>
  <si>
    <t>ZDI OPĚR, ZÁRUB, NÁBŘEŽ Z DÍLCŮ BETON
palisádová zídka, různá výška
kompletní práce a dodávka dle přílohy TZ</t>
  </si>
  <si>
    <t>33*0,18*1,2=7,13 [A] KM 0,410-0,425 (objem bez betonové patky)</t>
  </si>
  <si>
    <t>- dodání dílce požadovaného tvaru a vlastností, jeho skladování, doprava a osazení do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pod.).</t>
  </si>
  <si>
    <t>Vodorovné konstrukce</t>
  </si>
  <si>
    <t>Komunikace</t>
  </si>
  <si>
    <t>56313</t>
  </si>
  <si>
    <t>VOZOVKOVÉ VRSTVY Z MECHANICKY ZPEVNĚNÉHO KAMENIVA TL. DO 150MM
vjezdy z AB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</si>
  <si>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</si>
  <si>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56314</t>
  </si>
  <si>
    <t>VOZOVKOVÉ VRSTVY Z MECHANICKY ZPEVNĚNÉHO KAMENIVA TL. DO 200MM</t>
  </si>
  <si>
    <t>95=95,00 [A] plochy nezpevněných vjezdů a ploch</t>
  </si>
  <si>
    <t>56333</t>
  </si>
  <si>
    <t>VOZOVKOVÉ VRSTVY ZE ŠTĚRKODRTI TL. DO 150MM
ŠDB
tl. 150mm je uvažovína jako minimální - při ocenění této položky je nutno počítat s navýšením celkové kubatury z důvodu rozdílných spádů povrchu komunikace a pláně</t>
  </si>
  <si>
    <t>1220=1 220,00 [A]
9=9,00 [B]
Celkem: (A+B)*1,1=1 351,90 [C] plocha chodníků*součinitel navýšení pro rozšíření konstrukčních vrstev pod obrubníky</t>
  </si>
  <si>
    <t>56334</t>
  </si>
  <si>
    <t>VOZOVKOVÉ VRSTVY ZE ŠTĚRKODRTI TL. DO 200MM
ŠDA
tl. 200mm je uvažovína jako minimální - při ocenění této položky je nutno počítat s navýšením celkové kubatury z důvodu rozdílných spádů povrchu komunikace a pláně</t>
  </si>
  <si>
    <t>45*1,1=49,50 [A] plocha vjezdů*součinitel navýšení pro rozšíření konstrukčních vrstev pod obrubníky</t>
  </si>
  <si>
    <t>VOZOVKOVÉ VRSTVY ZE ŠTĚRKODRTI TL. DO 200MM
ŠDB
tl. 200mm je uvažovína jako minimální - při ocenění této položky je nutno počítat s navýšením celkové kubatury z důvodu rozdílných spádů povrchu komunikace a pláně</t>
  </si>
  <si>
    <t>630=630,00 [A]
105=105,00 [B]
Celkem: (A+B)*1,1=808,50 [C] plocha chodníků*součinitel navýšení pro rozšíření konstrukčních vrstev pod obrubníky</t>
  </si>
  <si>
    <t>574A33</t>
  </si>
  <si>
    <t>ASFALTOVÝ BETON PRO OBRUSNÉ VRSTVY ACO 11 TL. 40MM</t>
  </si>
  <si>
    <t>45=45,00 [A] vjezdy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</si>
  <si>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</si>
  <si>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574E76</t>
  </si>
  <si>
    <t>ASFALTOVÝ BETON PRO PODKLADNÍ VRSTVY ACP 16+, 16S TL. 80MM</t>
  </si>
  <si>
    <t>58221</t>
  </si>
  <si>
    <t>DLÁŽDĚNÉ KRYTY Z DROBNÝCH KOSTEK DO LOŽE Z KAMENIVA
před kostelem
podle stavu může být využita část stávajících kostek
včetně hydroizolace u objektů
celkem 4,6m2 bude provedeno z desek s broušeným povrchem (úprava pro nevidomé)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</si>
  <si>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</si>
  <si>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58251</t>
  </si>
  <si>
    <t>DLÁŽDĚNÉ KRYTY Z BETONOVÝCH DLAŽDIC DO LOŽE Z KAMENIVA
dlažba s drážkou pro nevidomé v KM 0,604
včetně hydroizolace u objektů</t>
  </si>
  <si>
    <t>20*0,4=8,00 [A]</t>
  </si>
  <si>
    <t>582611</t>
  </si>
  <si>
    <t>KRYTY Z BETON DLAŽDIC SE ZÁMKEM ŠEDÝCH TL 60MM DO LOŽE Z KAM
chodníky
včetně hydroizolace u objektů</t>
  </si>
  <si>
    <t>1220=1 220,00 [A]
9=9,00 [B]
Celkem: A+B=1 229,00 [C]</t>
  </si>
  <si>
    <t>582612</t>
  </si>
  <si>
    <t>KRYTY Z BETON DLAŽDIC SE ZÁMKEM ŠEDÝCH TL 80MM DO LOŽE Z KAM
vjezdy
včetně hydroizolace u objektů</t>
  </si>
  <si>
    <t>630=630,00 [A]</t>
  </si>
  <si>
    <t>582614</t>
  </si>
  <si>
    <t>KRYTY Z BETON DLAŽDIC SE ZÁMKEM BAREV TL 60MM DO LOŽE Z KAM
u zastávek</t>
  </si>
  <si>
    <t>582617</t>
  </si>
  <si>
    <t>KRYTY Z BETON DLAŽDIC SE ZÁMKEM ŠEDÝCH RELIÉF TL 60MM DO LOŽE Z KAM</t>
  </si>
  <si>
    <t>582618</t>
  </si>
  <si>
    <t>KRYTY Z BETON DLAŽDIC SE ZÁMKEM ŠEDÝCH RELIÉF TL 80MM DO LOŽE Z KAM</t>
  </si>
  <si>
    <t xml:space="preserve">Potrubí    </t>
  </si>
  <si>
    <t>Potrubí</t>
  </si>
  <si>
    <t>Ostatní konstrukce a práce</t>
  </si>
  <si>
    <t>9</t>
  </si>
  <si>
    <t>91334</t>
  </si>
  <si>
    <t>MEZNÍKY KAMENNÉ
posun žulových mezníků u kostela</t>
  </si>
  <si>
    <t>položka zahrnuje:
- dodání a osazení mezníku včetně nutných zemních prací
- vnitrostaveništní a mimostaveništní dopravu</t>
  </si>
  <si>
    <t>91721</t>
  </si>
  <si>
    <t>ZÁHONOVÉ OBRUBY Z BETONOVÝCH OBRUBNÍKŮ
chodníkový obrubník 10/25/100</t>
  </si>
  <si>
    <t xml:space="preserve">M         </t>
  </si>
  <si>
    <t>Položka zahrnuje veškerý materiál, výrobky a polotovary, včetně mimostaveništní a vnitrostaveništní dopravy (rovněž přesuny), včetně naložení a složení,případně s uložením.
Položka obruby a zpomalovací prahy zahrnuje i betonové lože i boční betonovou opěrku.</t>
  </si>
  <si>
    <t>91722</t>
  </si>
  <si>
    <t>CHODNÍKOVÉ OBRUBY Z BETONOVÝCH OBRUBNÍKŮ
nájezdový obrubník 15/15/100</t>
  </si>
  <si>
    <t>CHODNÍKOVÉ OBRUBY Z BETONOVÝCH OBRUBNÍKŮ
bezbariérový zastávkový obrubník (Kasselský)</t>
  </si>
  <si>
    <t>CHODNÍKOVÉ OBRUBY Z BETONOVÝCH OBRUBNÍKŮ
silniční obrubník 15/25/100</t>
  </si>
  <si>
    <t>935812</t>
  </si>
  <si>
    <t>ŽLABY A RIGOLY DLÁŽDĚNÉ Z KOSTEK DROBNÝCH DO BETONU TL 100MM</t>
  </si>
  <si>
    <t>položka zahrnuje:
- dodání a uložení předepsaného dlažebního materiálu v požadované kvalitě do předepsaného tvaru a v předepsané šířce
- dodání a rozprostření lože z předepsaného materiálu v předepsané tloušťce a šířce
- úravu napojení a ukončení
- vnitrostaveništní i mimostaveništní dopravu
- měří se vydlážděná plocha.</t>
  </si>
  <si>
    <t>96711</t>
  </si>
  <si>
    <t>VYBOURÁNÍ ČÁSTÍ KONSTRUKCÍ Z BETON DÍLCŮ
s odvozem na skládku
dlažba
při výstavbě bude zváženo opětovné využití</t>
  </si>
  <si>
    <t>130*0,1=13,00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</si>
  <si>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</si>
  <si>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96715</t>
  </si>
  <si>
    <t>VYBOURÁNÍ ČÁSTÍ KONSTRUKCÍ BETON</t>
  </si>
  <si>
    <t>180*0,2=36,00 [A] vjezdy
10=10,00 [B] konstrukce
490*0,25*0,15=18,38 [C] obrubníky
40*0,6*0,2=4,80 [D] rigol
Celkem: A+B+C+D=69,18 [E]</t>
  </si>
  <si>
    <t>C e l k e m</t>
  </si>
  <si>
    <t>SO 401</t>
  </si>
  <si>
    <t>OSVĚTLENÍ MÍST PRO PŘECHÁZENÍ</t>
  </si>
  <si>
    <t>001R</t>
  </si>
  <si>
    <t>Celková cena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</si>
</sst>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"/>
    <numFmt numFmtId="165" formatCode="###\ ###\ ###\ ##0.00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SUM(C11:C12)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SUM(E11:E12)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102'!H124</f>
        <v>0</v>
      </c>
      <c r="D11" s="10">
        <f>'SO 102'!P124</f>
        <v>0</v>
      </c>
      <c r="E11" s="10">
        <f>C11+D11</f>
        <v>0</v>
      </c>
    </row>
    <row r="12" spans="1:5" ht="12.75" customHeight="1">
      <c r="A12" s="6" t="s">
        <v>164</v>
      </c>
      <c r="B12" s="6" t="s">
        <v>165</v>
      </c>
      <c r="C12" s="10">
        <f>'SO 401'!H16</f>
        <v>0</v>
      </c>
      <c r="D12" s="10">
        <f>'SO 401'!P16</f>
        <v>0</v>
      </c>
      <c r="E12" s="10">
        <f>C12+D12</f>
        <v>0</v>
      </c>
    </row>
  </sheetData>
  <sheetProtection formatColumns="0"/>
  <hyperlinks>
    <hyperlink ref="A11" location="#'SO 102'!A1" tooltip="Odkaz na stranku objektu [SO 102]" display="SO 102"/>
    <hyperlink ref="A12" location="#'SO 401'!A1" tooltip="Odkaz na stranku objektu [SO 401]" display="SO 40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82.18</v>
      </c>
      <c r="G12" s="11"/>
      <c r="H12" s="10">
        <f>ROUND((G12*F12),0)</f>
        <v>0</v>
      </c>
      <c r="O12">
        <f>rekapitulace!H8</f>
        <v>21</v>
      </c>
      <c r="P12">
        <f>ROUND(O12/100*H12,0)</f>
        <v>0</v>
      </c>
    </row>
    <row r="13" ht="12.75">
      <c r="D13" s="12" t="s">
        <v>47</v>
      </c>
    </row>
    <row r="14" ht="25.5">
      <c r="D14" s="12" t="s">
        <v>48</v>
      </c>
    </row>
    <row r="15" spans="1:16" ht="12.75">
      <c r="A15" s="6">
        <v>2</v>
      </c>
      <c r="B15" s="6" t="s">
        <v>49</v>
      </c>
      <c r="C15" s="6" t="s">
        <v>44</v>
      </c>
      <c r="D15" s="6" t="s">
        <v>50</v>
      </c>
      <c r="E15" s="6" t="s">
        <v>51</v>
      </c>
      <c r="F15" s="8">
        <v>1</v>
      </c>
      <c r="G15" s="11"/>
      <c r="H15" s="10">
        <f>ROUND((G15*F15),0)</f>
        <v>0</v>
      </c>
      <c r="O15">
        <f>rekapitulace!H8</f>
        <v>21</v>
      </c>
      <c r="P15">
        <f>ROUND(O15/100*H15,0)</f>
        <v>0</v>
      </c>
    </row>
    <row r="16" ht="12.75">
      <c r="D16" s="12" t="s">
        <v>52</v>
      </c>
    </row>
    <row r="17" spans="1:16" ht="12.75">
      <c r="A17" s="6">
        <v>3</v>
      </c>
      <c r="B17" s="6" t="s">
        <v>53</v>
      </c>
      <c r="C17" s="6" t="s">
        <v>44</v>
      </c>
      <c r="D17" s="6" t="s">
        <v>54</v>
      </c>
      <c r="E17" s="6" t="s">
        <v>55</v>
      </c>
      <c r="F17" s="8">
        <v>0</v>
      </c>
      <c r="G17" s="11"/>
      <c r="H17" s="10">
        <f>ROUND((G17*F17),0)</f>
        <v>0</v>
      </c>
      <c r="O17">
        <f>rekapitulace!H8</f>
        <v>21</v>
      </c>
      <c r="P17">
        <f>ROUND(O17/100*H17,0)</f>
        <v>0</v>
      </c>
    </row>
    <row r="18" ht="12.75">
      <c r="D18" s="12" t="s">
        <v>52</v>
      </c>
    </row>
    <row r="19" spans="1:16" ht="12.75" customHeight="1">
      <c r="A19" s="13"/>
      <c r="B19" s="13"/>
      <c r="C19" s="13" t="s">
        <v>42</v>
      </c>
      <c r="D19" s="13" t="s">
        <v>41</v>
      </c>
      <c r="E19" s="13"/>
      <c r="F19" s="13"/>
      <c r="G19" s="13"/>
      <c r="H19" s="13">
        <f>SUM(H12:H18)</f>
        <v>0</v>
      </c>
      <c r="P19">
        <f>SUM(P12:P18)</f>
        <v>0</v>
      </c>
    </row>
    <row r="21" spans="1:8" ht="12.75" customHeight="1">
      <c r="A21" s="7"/>
      <c r="B21" s="7"/>
      <c r="C21" s="7" t="s">
        <v>24</v>
      </c>
      <c r="D21" s="7" t="s">
        <v>56</v>
      </c>
      <c r="E21" s="7"/>
      <c r="F21" s="9"/>
      <c r="G21" s="7"/>
      <c r="H21" s="9"/>
    </row>
    <row r="22" spans="1:16" ht="63.75">
      <c r="A22" s="6">
        <v>4</v>
      </c>
      <c r="B22" s="6" t="s">
        <v>57</v>
      </c>
      <c r="C22" s="6" t="s">
        <v>44</v>
      </c>
      <c r="D22" s="6" t="s">
        <v>58</v>
      </c>
      <c r="E22" s="6" t="s">
        <v>59</v>
      </c>
      <c r="F22" s="8">
        <v>1</v>
      </c>
      <c r="G22" s="11"/>
      <c r="H22" s="10">
        <f>ROUND((G22*F22),0)</f>
        <v>0</v>
      </c>
      <c r="O22">
        <f>rekapitulace!H8</f>
        <v>21</v>
      </c>
      <c r="P22">
        <f>ROUND(O22/100*H22,0)</f>
        <v>0</v>
      </c>
    </row>
    <row r="23" ht="165.75">
      <c r="D23" s="12" t="s">
        <v>60</v>
      </c>
    </row>
    <row r="24" spans="1:16" ht="63.75">
      <c r="A24" s="6">
        <v>5</v>
      </c>
      <c r="B24" s="6" t="s">
        <v>61</v>
      </c>
      <c r="C24" s="6" t="s">
        <v>44</v>
      </c>
      <c r="D24" s="6" t="s">
        <v>62</v>
      </c>
      <c r="E24" s="6" t="s">
        <v>59</v>
      </c>
      <c r="F24" s="8">
        <v>5</v>
      </c>
      <c r="G24" s="11"/>
      <c r="H24" s="10">
        <f>ROUND((G24*F24),0)</f>
        <v>0</v>
      </c>
      <c r="O24">
        <f>rekapitulace!H8</f>
        <v>21</v>
      </c>
      <c r="P24">
        <f>ROUND(O24/100*H24,0)</f>
        <v>0</v>
      </c>
    </row>
    <row r="25" ht="165.75">
      <c r="D25" s="12" t="s">
        <v>60</v>
      </c>
    </row>
    <row r="26" spans="1:16" ht="25.5">
      <c r="A26" s="6">
        <v>6</v>
      </c>
      <c r="B26" s="6" t="s">
        <v>63</v>
      </c>
      <c r="C26" s="6" t="s">
        <v>44</v>
      </c>
      <c r="D26" s="6" t="s">
        <v>64</v>
      </c>
      <c r="E26" s="6" t="s">
        <v>59</v>
      </c>
      <c r="F26" s="8">
        <v>2</v>
      </c>
      <c r="G26" s="11"/>
      <c r="H26" s="10">
        <f>ROUND((G26*F26),0)</f>
        <v>0</v>
      </c>
      <c r="O26">
        <f>rekapitulace!H8</f>
        <v>21</v>
      </c>
      <c r="P26">
        <f>ROUND(O26/100*H26,0)</f>
        <v>0</v>
      </c>
    </row>
    <row r="27" ht="89.25">
      <c r="D27" s="12" t="s">
        <v>65</v>
      </c>
    </row>
    <row r="28" spans="1:16" ht="25.5">
      <c r="A28" s="6">
        <v>7</v>
      </c>
      <c r="B28" s="6" t="s">
        <v>66</v>
      </c>
      <c r="C28" s="6" t="s">
        <v>44</v>
      </c>
      <c r="D28" s="6" t="s">
        <v>67</v>
      </c>
      <c r="E28" s="6" t="s">
        <v>46</v>
      </c>
      <c r="F28" s="8">
        <v>285</v>
      </c>
      <c r="G28" s="11"/>
      <c r="H28" s="10">
        <f>ROUND((G28*F28),0)</f>
        <v>0</v>
      </c>
      <c r="O28">
        <f>rekapitulace!H8</f>
        <v>21</v>
      </c>
      <c r="P28">
        <f>ROUND(O28/100*H28,0)</f>
        <v>0</v>
      </c>
    </row>
    <row r="29" ht="12.75">
      <c r="D29" s="12" t="s">
        <v>68</v>
      </c>
    </row>
    <row r="30" ht="25.5">
      <c r="D30" s="12" t="s">
        <v>69</v>
      </c>
    </row>
    <row r="31" spans="1:16" ht="25.5">
      <c r="A31" s="6">
        <v>8</v>
      </c>
      <c r="B31" s="6" t="s">
        <v>70</v>
      </c>
      <c r="C31" s="6" t="s">
        <v>44</v>
      </c>
      <c r="D31" s="6" t="s">
        <v>71</v>
      </c>
      <c r="E31" s="6" t="s">
        <v>46</v>
      </c>
      <c r="F31" s="8">
        <v>30</v>
      </c>
      <c r="G31" s="11"/>
      <c r="H31" s="10">
        <f>ROUND((G31*F31),0)</f>
        <v>0</v>
      </c>
      <c r="O31">
        <f>rekapitulace!H8</f>
        <v>21</v>
      </c>
      <c r="P31">
        <f>ROUND(O31/100*H31,0)</f>
        <v>0</v>
      </c>
    </row>
    <row r="32" ht="229.5">
      <c r="D32" s="12" t="s">
        <v>72</v>
      </c>
    </row>
    <row r="33" spans="1:16" ht="25.5">
      <c r="A33" s="6">
        <v>9</v>
      </c>
      <c r="B33" s="6" t="s">
        <v>73</v>
      </c>
      <c r="C33" s="6" t="s">
        <v>44</v>
      </c>
      <c r="D33" s="6" t="s">
        <v>74</v>
      </c>
      <c r="E33" s="6" t="s">
        <v>75</v>
      </c>
      <c r="F33" s="8">
        <v>100</v>
      </c>
      <c r="G33" s="11"/>
      <c r="H33" s="10">
        <f>ROUND((G33*F33),0)</f>
        <v>0</v>
      </c>
      <c r="O33">
        <f>rekapitulace!H8</f>
        <v>21</v>
      </c>
      <c r="P33">
        <f>ROUND(O33/100*H33,0)</f>
        <v>0</v>
      </c>
    </row>
    <row r="34" ht="38.25">
      <c r="D34" s="12" t="s">
        <v>76</v>
      </c>
    </row>
    <row r="35" spans="1:16" ht="12.75">
      <c r="A35" s="6">
        <v>10</v>
      </c>
      <c r="B35" s="6" t="s">
        <v>77</v>
      </c>
      <c r="C35" s="6" t="s">
        <v>44</v>
      </c>
      <c r="D35" s="6" t="s">
        <v>78</v>
      </c>
      <c r="E35" s="6" t="s">
        <v>75</v>
      </c>
      <c r="F35" s="8">
        <v>2160.4</v>
      </c>
      <c r="G35" s="11"/>
      <c r="H35" s="10">
        <f>ROUND((G35*F35),0)</f>
        <v>0</v>
      </c>
      <c r="O35">
        <f>rekapitulace!H8</f>
        <v>21</v>
      </c>
      <c r="P35">
        <f>ROUND(O35/100*H35,0)</f>
        <v>0</v>
      </c>
    </row>
    <row r="36" ht="76.5">
      <c r="D36" s="12" t="s">
        <v>79</v>
      </c>
    </row>
    <row r="37" ht="25.5">
      <c r="D37" s="12" t="s">
        <v>80</v>
      </c>
    </row>
    <row r="38" spans="1:16" ht="12.75">
      <c r="A38" s="6">
        <v>11</v>
      </c>
      <c r="B38" s="6" t="s">
        <v>81</v>
      </c>
      <c r="C38" s="6" t="s">
        <v>44</v>
      </c>
      <c r="D38" s="6" t="s">
        <v>82</v>
      </c>
      <c r="E38" s="6" t="s">
        <v>75</v>
      </c>
      <c r="F38" s="8">
        <v>570</v>
      </c>
      <c r="G38" s="11"/>
      <c r="H38" s="10">
        <f>ROUND((G38*F38),0)</f>
        <v>0</v>
      </c>
      <c r="O38">
        <f>rekapitulace!H8</f>
        <v>21</v>
      </c>
      <c r="P38">
        <f>ROUND(O38/100*H38,0)</f>
        <v>0</v>
      </c>
    </row>
    <row r="39" ht="12.75">
      <c r="D39" s="12" t="s">
        <v>83</v>
      </c>
    </row>
    <row r="40" ht="38.25">
      <c r="D40" s="12" t="s">
        <v>84</v>
      </c>
    </row>
    <row r="41" spans="1:16" ht="12.75">
      <c r="A41" s="6">
        <v>12</v>
      </c>
      <c r="B41" s="6" t="s">
        <v>85</v>
      </c>
      <c r="C41" s="6" t="s">
        <v>44</v>
      </c>
      <c r="D41" s="6" t="s">
        <v>86</v>
      </c>
      <c r="E41" s="6" t="s">
        <v>75</v>
      </c>
      <c r="F41" s="8">
        <v>2280</v>
      </c>
      <c r="G41" s="11"/>
      <c r="H41" s="10">
        <f>ROUND((G41*F41),0)</f>
        <v>0</v>
      </c>
      <c r="O41">
        <f>rekapitulace!H8</f>
        <v>21</v>
      </c>
      <c r="P41">
        <f>ROUND(O41/100*H41,0)</f>
        <v>0</v>
      </c>
    </row>
    <row r="42" ht="12.75">
      <c r="D42" s="12" t="s">
        <v>87</v>
      </c>
    </row>
    <row r="43" ht="38.25">
      <c r="D43" s="12" t="s">
        <v>88</v>
      </c>
    </row>
    <row r="44" spans="1:16" ht="12.75">
      <c r="A44" s="6">
        <v>13</v>
      </c>
      <c r="B44" s="6" t="s">
        <v>89</v>
      </c>
      <c r="C44" s="6" t="s">
        <v>44</v>
      </c>
      <c r="D44" s="6" t="s">
        <v>90</v>
      </c>
      <c r="E44" s="6" t="s">
        <v>75</v>
      </c>
      <c r="F44" s="8">
        <v>2850</v>
      </c>
      <c r="G44" s="11"/>
      <c r="H44" s="10">
        <f>ROUND((G44*F44),0)</f>
        <v>0</v>
      </c>
      <c r="O44">
        <f>rekapitulace!H8</f>
        <v>21</v>
      </c>
      <c r="P44">
        <f>ROUND(O44/100*H44,0)</f>
        <v>0</v>
      </c>
    </row>
    <row r="45" ht="25.5">
      <c r="D45" s="12" t="s">
        <v>91</v>
      </c>
    </row>
    <row r="46" spans="1:16" ht="12.75" customHeight="1">
      <c r="A46" s="13"/>
      <c r="B46" s="13"/>
      <c r="C46" s="13" t="s">
        <v>24</v>
      </c>
      <c r="D46" s="13" t="s">
        <v>56</v>
      </c>
      <c r="E46" s="13"/>
      <c r="F46" s="13"/>
      <c r="G46" s="13"/>
      <c r="H46" s="13">
        <f>SUM(H22:H45)</f>
        <v>0</v>
      </c>
      <c r="P46">
        <f>SUM(P22:P45)</f>
        <v>0</v>
      </c>
    </row>
    <row r="48" spans="1:8" ht="12.75" customHeight="1">
      <c r="A48" s="7"/>
      <c r="B48" s="7"/>
      <c r="C48" s="7" t="s">
        <v>34</v>
      </c>
      <c r="D48" s="7" t="s">
        <v>92</v>
      </c>
      <c r="E48" s="7"/>
      <c r="F48" s="7"/>
      <c r="G48" s="7"/>
      <c r="H48" s="7"/>
    </row>
    <row r="49" spans="1:8" ht="12.75" customHeight="1">
      <c r="A49" s="13"/>
      <c r="B49" s="13"/>
      <c r="C49" s="13" t="s">
        <v>34</v>
      </c>
      <c r="D49" s="13" t="s">
        <v>92</v>
      </c>
      <c r="E49" s="13"/>
      <c r="F49" s="13"/>
      <c r="G49" s="13"/>
      <c r="H49" s="13"/>
    </row>
    <row r="51" spans="1:8" ht="12.75" customHeight="1">
      <c r="A51" s="7"/>
      <c r="B51" s="7"/>
      <c r="C51" s="7" t="s">
        <v>35</v>
      </c>
      <c r="D51" s="7" t="s">
        <v>93</v>
      </c>
      <c r="E51" s="7"/>
      <c r="F51" s="9"/>
      <c r="G51" s="7"/>
      <c r="H51" s="9"/>
    </row>
    <row r="52" spans="1:16" ht="38.25">
      <c r="A52" s="6">
        <v>14</v>
      </c>
      <c r="B52" s="6" t="s">
        <v>94</v>
      </c>
      <c r="C52" s="6" t="s">
        <v>44</v>
      </c>
      <c r="D52" s="6" t="s">
        <v>95</v>
      </c>
      <c r="E52" s="6" t="s">
        <v>46</v>
      </c>
      <c r="F52" s="8">
        <v>7.13</v>
      </c>
      <c r="G52" s="11"/>
      <c r="H52" s="10">
        <f>ROUND((G52*F52),0)</f>
        <v>0</v>
      </c>
      <c r="O52">
        <f>rekapitulace!H8</f>
        <v>21</v>
      </c>
      <c r="P52">
        <f>ROUND(O52/100*H52,0)</f>
        <v>0</v>
      </c>
    </row>
    <row r="53" ht="12.75">
      <c r="D53" s="12" t="s">
        <v>96</v>
      </c>
    </row>
    <row r="54" ht="229.5">
      <c r="D54" s="12" t="s">
        <v>97</v>
      </c>
    </row>
    <row r="55" spans="1:16" ht="12.75" customHeight="1">
      <c r="A55" s="13"/>
      <c r="B55" s="13"/>
      <c r="C55" s="13" t="s">
        <v>35</v>
      </c>
      <c r="D55" s="13" t="s">
        <v>93</v>
      </c>
      <c r="E55" s="13"/>
      <c r="F55" s="13"/>
      <c r="G55" s="13"/>
      <c r="H55" s="13">
        <f>SUM(H52:H54)</f>
        <v>0</v>
      </c>
      <c r="P55">
        <f>SUM(P52:P54)</f>
        <v>0</v>
      </c>
    </row>
    <row r="57" spans="1:8" ht="12.75" customHeight="1">
      <c r="A57" s="7"/>
      <c r="B57" s="7"/>
      <c r="C57" s="7" t="s">
        <v>36</v>
      </c>
      <c r="D57" s="7" t="s">
        <v>98</v>
      </c>
      <c r="E57" s="7"/>
      <c r="F57" s="7"/>
      <c r="G57" s="7"/>
      <c r="H57" s="7"/>
    </row>
    <row r="58" spans="1:8" ht="12.75" customHeight="1">
      <c r="A58" s="13"/>
      <c r="B58" s="13"/>
      <c r="C58" s="13" t="s">
        <v>36</v>
      </c>
      <c r="D58" s="13" t="s">
        <v>98</v>
      </c>
      <c r="E58" s="13"/>
      <c r="F58" s="13"/>
      <c r="G58" s="13"/>
      <c r="H58" s="13"/>
    </row>
    <row r="60" spans="1:8" ht="12.75" customHeight="1">
      <c r="A60" s="7"/>
      <c r="B60" s="7"/>
      <c r="C60" s="7" t="s">
        <v>37</v>
      </c>
      <c r="D60" s="7" t="s">
        <v>99</v>
      </c>
      <c r="E60" s="7"/>
      <c r="F60" s="9"/>
      <c r="G60" s="7"/>
      <c r="H60" s="9"/>
    </row>
    <row r="61" spans="1:16" ht="25.5">
      <c r="A61" s="6">
        <v>15</v>
      </c>
      <c r="B61" s="6" t="s">
        <v>100</v>
      </c>
      <c r="C61" s="6" t="s">
        <v>44</v>
      </c>
      <c r="D61" s="6" t="s">
        <v>101</v>
      </c>
      <c r="E61" s="6" t="s">
        <v>75</v>
      </c>
      <c r="F61" s="8">
        <v>45</v>
      </c>
      <c r="G61" s="11"/>
      <c r="H61" s="10">
        <f>ROUND((G61*F61),0)</f>
        <v>0</v>
      </c>
      <c r="O61">
        <f>rekapitulace!H8</f>
        <v>21</v>
      </c>
      <c r="P61">
        <f>ROUND(O61/100*H61,0)</f>
        <v>0</v>
      </c>
    </row>
    <row r="62" ht="51">
      <c r="D62" s="12" t="s">
        <v>102</v>
      </c>
    </row>
    <row r="63" spans="1:16" ht="12.75">
      <c r="A63" s="6">
        <v>16</v>
      </c>
      <c r="B63" s="6" t="s">
        <v>103</v>
      </c>
      <c r="C63" s="6" t="s">
        <v>44</v>
      </c>
      <c r="D63" s="6" t="s">
        <v>104</v>
      </c>
      <c r="E63" s="6" t="s">
        <v>75</v>
      </c>
      <c r="F63" s="8">
        <v>95</v>
      </c>
      <c r="G63" s="11"/>
      <c r="H63" s="10">
        <f>ROUND((G63*F63),0)</f>
        <v>0</v>
      </c>
      <c r="O63">
        <f>rekapitulace!H8</f>
        <v>21</v>
      </c>
      <c r="P63">
        <f>ROUND(O63/100*H63,0)</f>
        <v>0</v>
      </c>
    </row>
    <row r="64" ht="12.75">
      <c r="D64" s="12" t="s">
        <v>105</v>
      </c>
    </row>
    <row r="65" ht="51">
      <c r="D65" s="12" t="s">
        <v>102</v>
      </c>
    </row>
    <row r="66" spans="1:16" ht="51">
      <c r="A66" s="6">
        <v>17</v>
      </c>
      <c r="B66" s="6" t="s">
        <v>106</v>
      </c>
      <c r="C66" s="6" t="s">
        <v>44</v>
      </c>
      <c r="D66" s="6" t="s">
        <v>107</v>
      </c>
      <c r="E66" s="6" t="s">
        <v>75</v>
      </c>
      <c r="F66" s="8">
        <v>1351.9</v>
      </c>
      <c r="G66" s="11"/>
      <c r="H66" s="10">
        <f>ROUND((G66*F66),0)</f>
        <v>0</v>
      </c>
      <c r="O66">
        <f>rekapitulace!H8</f>
        <v>21</v>
      </c>
      <c r="P66">
        <f>ROUND(O66/100*H66,0)</f>
        <v>0</v>
      </c>
    </row>
    <row r="67" ht="51">
      <c r="D67" s="12" t="s">
        <v>108</v>
      </c>
    </row>
    <row r="68" ht="51">
      <c r="D68" s="12" t="s">
        <v>102</v>
      </c>
    </row>
    <row r="69" spans="1:16" ht="51">
      <c r="A69" s="6">
        <v>18</v>
      </c>
      <c r="B69" s="6" t="s">
        <v>109</v>
      </c>
      <c r="C69" s="6" t="s">
        <v>44</v>
      </c>
      <c r="D69" s="6" t="s">
        <v>110</v>
      </c>
      <c r="E69" s="6" t="s">
        <v>75</v>
      </c>
      <c r="F69" s="8">
        <v>49.5</v>
      </c>
      <c r="G69" s="11"/>
      <c r="H69" s="10">
        <f>ROUND((G69*F69),0)</f>
        <v>0</v>
      </c>
      <c r="O69">
        <f>rekapitulace!H8</f>
        <v>21</v>
      </c>
      <c r="P69">
        <f>ROUND(O69/100*H69,0)</f>
        <v>0</v>
      </c>
    </row>
    <row r="70" ht="25.5">
      <c r="D70" s="12" t="s">
        <v>111</v>
      </c>
    </row>
    <row r="71" ht="51">
      <c r="D71" s="12" t="s">
        <v>102</v>
      </c>
    </row>
    <row r="72" spans="1:16" ht="51">
      <c r="A72" s="6">
        <v>18</v>
      </c>
      <c r="B72" s="6" t="s">
        <v>109</v>
      </c>
      <c r="C72" s="6" t="s">
        <v>44</v>
      </c>
      <c r="D72" s="6" t="s">
        <v>112</v>
      </c>
      <c r="E72" s="6" t="s">
        <v>75</v>
      </c>
      <c r="F72" s="8">
        <v>808.5</v>
      </c>
      <c r="G72" s="11"/>
      <c r="H72" s="10">
        <f>ROUND((G72*F72),0)</f>
        <v>0</v>
      </c>
      <c r="O72">
        <f>rekapitulace!H8</f>
        <v>21</v>
      </c>
      <c r="P72">
        <f>ROUND(O72/100*H72,0)</f>
        <v>0</v>
      </c>
    </row>
    <row r="73" ht="51">
      <c r="D73" s="12" t="s">
        <v>113</v>
      </c>
    </row>
    <row r="74" ht="51">
      <c r="D74" s="12" t="s">
        <v>102</v>
      </c>
    </row>
    <row r="75" spans="1:16" ht="12.75">
      <c r="A75" s="6">
        <v>19</v>
      </c>
      <c r="B75" s="6" t="s">
        <v>114</v>
      </c>
      <c r="C75" s="6" t="s">
        <v>44</v>
      </c>
      <c r="D75" s="6" t="s">
        <v>115</v>
      </c>
      <c r="E75" s="6" t="s">
        <v>75</v>
      </c>
      <c r="F75" s="8">
        <v>45</v>
      </c>
      <c r="G75" s="11"/>
      <c r="H75" s="10">
        <f>ROUND((G75*F75),0)</f>
        <v>0</v>
      </c>
      <c r="O75">
        <f>rekapitulace!H8</f>
        <v>21</v>
      </c>
      <c r="P75">
        <f>ROUND(O75/100*H75,0)</f>
        <v>0</v>
      </c>
    </row>
    <row r="76" ht="12.75">
      <c r="D76" s="12" t="s">
        <v>116</v>
      </c>
    </row>
    <row r="77" ht="140.25">
      <c r="D77" s="12" t="s">
        <v>117</v>
      </c>
    </row>
    <row r="78" spans="1:16" ht="12.75">
      <c r="A78" s="6">
        <v>20</v>
      </c>
      <c r="B78" s="6" t="s">
        <v>118</v>
      </c>
      <c r="C78" s="6" t="s">
        <v>44</v>
      </c>
      <c r="D78" s="6" t="s">
        <v>119</v>
      </c>
      <c r="E78" s="6" t="s">
        <v>75</v>
      </c>
      <c r="F78" s="8">
        <v>45</v>
      </c>
      <c r="G78" s="11"/>
      <c r="H78" s="10">
        <f>ROUND((G78*F78),0)</f>
        <v>0</v>
      </c>
      <c r="O78">
        <f>rekapitulace!H8</f>
        <v>21</v>
      </c>
      <c r="P78">
        <f>ROUND(O78/100*H78,0)</f>
        <v>0</v>
      </c>
    </row>
    <row r="79" ht="12.75">
      <c r="D79" s="12" t="s">
        <v>116</v>
      </c>
    </row>
    <row r="80" ht="140.25">
      <c r="D80" s="12" t="s">
        <v>117</v>
      </c>
    </row>
    <row r="81" spans="1:16" ht="63.75">
      <c r="A81" s="6">
        <v>21</v>
      </c>
      <c r="B81" s="6" t="s">
        <v>120</v>
      </c>
      <c r="C81" s="6" t="s">
        <v>44</v>
      </c>
      <c r="D81" s="6" t="s">
        <v>121</v>
      </c>
      <c r="E81" s="6" t="s">
        <v>75</v>
      </c>
      <c r="F81" s="8">
        <v>38</v>
      </c>
      <c r="G81" s="11"/>
      <c r="H81" s="10">
        <f>ROUND((G81*F81),0)</f>
        <v>0</v>
      </c>
      <c r="O81">
        <f>rekapitulace!H8</f>
        <v>21</v>
      </c>
      <c r="P81">
        <f>ROUND(O81/100*H81,0)</f>
        <v>0</v>
      </c>
    </row>
    <row r="82" ht="140.25">
      <c r="D82" s="12" t="s">
        <v>122</v>
      </c>
    </row>
    <row r="83" spans="1:16" ht="38.25">
      <c r="A83" s="6">
        <v>22</v>
      </c>
      <c r="B83" s="6" t="s">
        <v>123</v>
      </c>
      <c r="C83" s="6" t="s">
        <v>44</v>
      </c>
      <c r="D83" s="6" t="s">
        <v>124</v>
      </c>
      <c r="E83" s="6" t="s">
        <v>75</v>
      </c>
      <c r="F83" s="8">
        <v>8</v>
      </c>
      <c r="G83" s="11"/>
      <c r="H83" s="10">
        <f>ROUND((G83*F83),0)</f>
        <v>0</v>
      </c>
      <c r="O83">
        <f>rekapitulace!H8</f>
        <v>21</v>
      </c>
      <c r="P83">
        <f>ROUND(O83/100*H83,0)</f>
        <v>0</v>
      </c>
    </row>
    <row r="84" ht="12.75">
      <c r="D84" s="12" t="s">
        <v>125</v>
      </c>
    </row>
    <row r="85" ht="140.25">
      <c r="D85" s="12" t="s">
        <v>122</v>
      </c>
    </row>
    <row r="86" spans="1:16" ht="38.25">
      <c r="A86" s="6">
        <v>23</v>
      </c>
      <c r="B86" s="6" t="s">
        <v>126</v>
      </c>
      <c r="C86" s="6" t="s">
        <v>44</v>
      </c>
      <c r="D86" s="6" t="s">
        <v>127</v>
      </c>
      <c r="E86" s="6" t="s">
        <v>75</v>
      </c>
      <c r="F86" s="8">
        <v>1229</v>
      </c>
      <c r="G86" s="11"/>
      <c r="H86" s="10">
        <f>ROUND((G86*F86),0)</f>
        <v>0</v>
      </c>
      <c r="O86">
        <f>rekapitulace!H8</f>
        <v>21</v>
      </c>
      <c r="P86">
        <f>ROUND(O86/100*H86,0)</f>
        <v>0</v>
      </c>
    </row>
    <row r="87" ht="38.25">
      <c r="D87" s="12" t="s">
        <v>128</v>
      </c>
    </row>
    <row r="88" ht="140.25">
      <c r="D88" s="12" t="s">
        <v>122</v>
      </c>
    </row>
    <row r="89" spans="1:16" ht="38.25">
      <c r="A89" s="6">
        <v>24</v>
      </c>
      <c r="B89" s="6" t="s">
        <v>129</v>
      </c>
      <c r="C89" s="6" t="s">
        <v>44</v>
      </c>
      <c r="D89" s="6" t="s">
        <v>130</v>
      </c>
      <c r="E89" s="6" t="s">
        <v>75</v>
      </c>
      <c r="F89" s="8">
        <v>630</v>
      </c>
      <c r="G89" s="11"/>
      <c r="H89" s="10">
        <f>ROUND((G89*F89),0)</f>
        <v>0</v>
      </c>
      <c r="O89">
        <f>rekapitulace!H8</f>
        <v>21</v>
      </c>
      <c r="P89">
        <f>ROUND(O89/100*H89,0)</f>
        <v>0</v>
      </c>
    </row>
    <row r="90" ht="12.75">
      <c r="D90" s="12" t="s">
        <v>131</v>
      </c>
    </row>
    <row r="91" ht="140.25">
      <c r="D91" s="12" t="s">
        <v>122</v>
      </c>
    </row>
    <row r="92" spans="1:16" ht="25.5">
      <c r="A92" s="6">
        <v>25</v>
      </c>
      <c r="B92" s="6" t="s">
        <v>132</v>
      </c>
      <c r="C92" s="6" t="s">
        <v>44</v>
      </c>
      <c r="D92" s="6" t="s">
        <v>133</v>
      </c>
      <c r="E92" s="6" t="s">
        <v>75</v>
      </c>
      <c r="F92" s="8">
        <v>9</v>
      </c>
      <c r="G92" s="11"/>
      <c r="H92" s="10">
        <f>ROUND((G92*F92),0)</f>
        <v>0</v>
      </c>
      <c r="O92">
        <f>rekapitulace!H8</f>
        <v>21</v>
      </c>
      <c r="P92">
        <f>ROUND(O92/100*H92,0)</f>
        <v>0</v>
      </c>
    </row>
    <row r="93" ht="140.25">
      <c r="D93" s="12" t="s">
        <v>122</v>
      </c>
    </row>
    <row r="94" spans="1:16" ht="25.5">
      <c r="A94" s="6">
        <v>26</v>
      </c>
      <c r="B94" s="6" t="s">
        <v>134</v>
      </c>
      <c r="C94" s="6" t="s">
        <v>44</v>
      </c>
      <c r="D94" s="6" t="s">
        <v>135</v>
      </c>
      <c r="E94" s="6" t="s">
        <v>75</v>
      </c>
      <c r="F94" s="8">
        <v>30</v>
      </c>
      <c r="G94" s="11"/>
      <c r="H94" s="10">
        <f>ROUND((G94*F94),0)</f>
        <v>0</v>
      </c>
      <c r="O94">
        <f>rekapitulace!H8</f>
        <v>21</v>
      </c>
      <c r="P94">
        <f>ROUND(O94/100*H94,0)</f>
        <v>0</v>
      </c>
    </row>
    <row r="95" ht="140.25">
      <c r="D95" s="12" t="s">
        <v>122</v>
      </c>
    </row>
    <row r="96" spans="1:16" ht="25.5">
      <c r="A96" s="6">
        <v>27</v>
      </c>
      <c r="B96" s="6" t="s">
        <v>136</v>
      </c>
      <c r="C96" s="6" t="s">
        <v>44</v>
      </c>
      <c r="D96" s="6" t="s">
        <v>137</v>
      </c>
      <c r="E96" s="6" t="s">
        <v>75</v>
      </c>
      <c r="F96" s="8">
        <v>75</v>
      </c>
      <c r="G96" s="11"/>
      <c r="H96" s="10">
        <f>ROUND((G96*F96),0)</f>
        <v>0</v>
      </c>
      <c r="O96">
        <f>rekapitulace!H8</f>
        <v>21</v>
      </c>
      <c r="P96">
        <f>ROUND(O96/100*H96,0)</f>
        <v>0</v>
      </c>
    </row>
    <row r="97" ht="140.25">
      <c r="D97" s="12" t="s">
        <v>122</v>
      </c>
    </row>
    <row r="98" spans="1:16" ht="12.75" customHeight="1">
      <c r="A98" s="13"/>
      <c r="B98" s="13"/>
      <c r="C98" s="13" t="s">
        <v>37</v>
      </c>
      <c r="D98" s="13" t="s">
        <v>99</v>
      </c>
      <c r="E98" s="13"/>
      <c r="F98" s="13"/>
      <c r="G98" s="13"/>
      <c r="H98" s="13">
        <f>SUM(H61:H97)</f>
        <v>0</v>
      </c>
      <c r="P98">
        <f>SUM(P61:P97)</f>
        <v>0</v>
      </c>
    </row>
    <row r="100" spans="1:8" ht="12.75" customHeight="1">
      <c r="A100" s="7"/>
      <c r="B100" s="7"/>
      <c r="C100" s="7" t="s">
        <v>40</v>
      </c>
      <c r="D100" s="7" t="s">
        <v>138</v>
      </c>
      <c r="E100" s="7"/>
      <c r="F100" s="7"/>
      <c r="G100" s="7"/>
      <c r="H100" s="7"/>
    </row>
    <row r="101" spans="1:8" ht="12.75" customHeight="1">
      <c r="A101" s="13"/>
      <c r="B101" s="13"/>
      <c r="C101" s="13" t="s">
        <v>40</v>
      </c>
      <c r="D101" s="13" t="s">
        <v>139</v>
      </c>
      <c r="E101" s="13"/>
      <c r="F101" s="13"/>
      <c r="G101" s="13"/>
      <c r="H101" s="13"/>
    </row>
    <row r="103" spans="1:8" ht="12.75" customHeight="1">
      <c r="A103" s="7"/>
      <c r="B103" s="7"/>
      <c r="C103" s="7" t="s">
        <v>141</v>
      </c>
      <c r="D103" s="7" t="s">
        <v>140</v>
      </c>
      <c r="E103" s="7"/>
      <c r="F103" s="9"/>
      <c r="G103" s="7"/>
      <c r="H103" s="9"/>
    </row>
    <row r="104" spans="1:16" ht="25.5">
      <c r="A104" s="6">
        <v>28</v>
      </c>
      <c r="B104" s="6" t="s">
        <v>142</v>
      </c>
      <c r="C104" s="6" t="s">
        <v>44</v>
      </c>
      <c r="D104" s="6" t="s">
        <v>143</v>
      </c>
      <c r="E104" s="6" t="s">
        <v>59</v>
      </c>
      <c r="F104" s="8">
        <v>5</v>
      </c>
      <c r="G104" s="11"/>
      <c r="H104" s="10">
        <f>ROUND((G104*F104),0)</f>
        <v>0</v>
      </c>
      <c r="O104">
        <f>rekapitulace!H8</f>
        <v>21</v>
      </c>
      <c r="P104">
        <f>ROUND(O104/100*H104,0)</f>
        <v>0</v>
      </c>
    </row>
    <row r="105" ht="38.25">
      <c r="D105" s="12" t="s">
        <v>144</v>
      </c>
    </row>
    <row r="106" spans="1:16" ht="25.5">
      <c r="A106" s="6">
        <v>29</v>
      </c>
      <c r="B106" s="6" t="s">
        <v>145</v>
      </c>
      <c r="C106" s="6" t="s">
        <v>44</v>
      </c>
      <c r="D106" s="6" t="s">
        <v>146</v>
      </c>
      <c r="E106" s="6" t="s">
        <v>147</v>
      </c>
      <c r="F106" s="8">
        <v>740</v>
      </c>
      <c r="G106" s="11"/>
      <c r="H106" s="10">
        <f>ROUND((G106*F106),0)</f>
        <v>0</v>
      </c>
      <c r="O106">
        <f>rekapitulace!H8</f>
        <v>21</v>
      </c>
      <c r="P106">
        <f>ROUND(O106/100*H106,0)</f>
        <v>0</v>
      </c>
    </row>
    <row r="107" ht="51">
      <c r="D107" s="12" t="s">
        <v>148</v>
      </c>
    </row>
    <row r="108" spans="1:16" ht="25.5">
      <c r="A108" s="6">
        <v>30</v>
      </c>
      <c r="B108" s="6" t="s">
        <v>149</v>
      </c>
      <c r="C108" s="6" t="s">
        <v>44</v>
      </c>
      <c r="D108" s="6" t="s">
        <v>150</v>
      </c>
      <c r="E108" s="6" t="s">
        <v>147</v>
      </c>
      <c r="F108" s="8">
        <v>610</v>
      </c>
      <c r="G108" s="11"/>
      <c r="H108" s="10">
        <f>ROUND((G108*F108),0)</f>
        <v>0</v>
      </c>
      <c r="O108">
        <f>rekapitulace!H8</f>
        <v>21</v>
      </c>
      <c r="P108">
        <f>ROUND(O108/100*H108,0)</f>
        <v>0</v>
      </c>
    </row>
    <row r="109" ht="51">
      <c r="D109" s="12" t="s">
        <v>148</v>
      </c>
    </row>
    <row r="110" spans="1:16" ht="25.5">
      <c r="A110" s="6">
        <v>30</v>
      </c>
      <c r="B110" s="6" t="s">
        <v>149</v>
      </c>
      <c r="C110" s="6" t="s">
        <v>44</v>
      </c>
      <c r="D110" s="6" t="s">
        <v>151</v>
      </c>
      <c r="E110" s="6" t="s">
        <v>147</v>
      </c>
      <c r="F110" s="8">
        <v>30</v>
      </c>
      <c r="G110" s="11"/>
      <c r="H110" s="10">
        <f>ROUND((G110*F110),0)</f>
        <v>0</v>
      </c>
      <c r="O110">
        <f>rekapitulace!H8</f>
        <v>21</v>
      </c>
      <c r="P110">
        <f>ROUND(O110/100*H110,0)</f>
        <v>0</v>
      </c>
    </row>
    <row r="111" ht="51">
      <c r="D111" s="12" t="s">
        <v>148</v>
      </c>
    </row>
    <row r="112" spans="1:16" ht="25.5">
      <c r="A112" s="6">
        <v>30</v>
      </c>
      <c r="B112" s="6" t="s">
        <v>149</v>
      </c>
      <c r="C112" s="6" t="s">
        <v>44</v>
      </c>
      <c r="D112" s="6" t="s">
        <v>152</v>
      </c>
      <c r="E112" s="6" t="s">
        <v>147</v>
      </c>
      <c r="F112" s="8">
        <v>530</v>
      </c>
      <c r="G112" s="11"/>
      <c r="H112" s="10">
        <f>ROUND((G112*F112),0)</f>
        <v>0</v>
      </c>
      <c r="O112">
        <f>rekapitulace!H8</f>
        <v>21</v>
      </c>
      <c r="P112">
        <f>ROUND(O112/100*H112,0)</f>
        <v>0</v>
      </c>
    </row>
    <row r="113" ht="51">
      <c r="D113" s="12" t="s">
        <v>148</v>
      </c>
    </row>
    <row r="114" spans="1:16" ht="12.75">
      <c r="A114" s="6">
        <v>31</v>
      </c>
      <c r="B114" s="6" t="s">
        <v>153</v>
      </c>
      <c r="C114" s="6" t="s">
        <v>44</v>
      </c>
      <c r="D114" s="6" t="s">
        <v>154</v>
      </c>
      <c r="E114" s="6" t="s">
        <v>75</v>
      </c>
      <c r="F114" s="8">
        <v>10</v>
      </c>
      <c r="G114" s="11"/>
      <c r="H114" s="10">
        <f>ROUND((G114*F114),0)</f>
        <v>0</v>
      </c>
      <c r="O114">
        <f>rekapitulace!H8</f>
        <v>21</v>
      </c>
      <c r="P114">
        <f>ROUND(O114/100*H114,0)</f>
        <v>0</v>
      </c>
    </row>
    <row r="115" ht="89.25">
      <c r="D115" s="12" t="s">
        <v>155</v>
      </c>
    </row>
    <row r="116" spans="1:16" ht="51">
      <c r="A116" s="6">
        <v>32</v>
      </c>
      <c r="B116" s="6" t="s">
        <v>156</v>
      </c>
      <c r="C116" s="6" t="s">
        <v>44</v>
      </c>
      <c r="D116" s="6" t="s">
        <v>157</v>
      </c>
      <c r="E116" s="6" t="s">
        <v>46</v>
      </c>
      <c r="F116" s="8">
        <v>13</v>
      </c>
      <c r="G116" s="11"/>
      <c r="H116" s="10">
        <f>ROUND((G116*F116),0)</f>
        <v>0</v>
      </c>
      <c r="O116">
        <f>rekapitulace!H8</f>
        <v>21</v>
      </c>
      <c r="P116">
        <f>ROUND(O116/100*H116,0)</f>
        <v>0</v>
      </c>
    </row>
    <row r="117" ht="12.75">
      <c r="D117" s="12" t="s">
        <v>158</v>
      </c>
    </row>
    <row r="118" ht="76.5">
      <c r="D118" s="12" t="s">
        <v>159</v>
      </c>
    </row>
    <row r="119" spans="1:16" ht="12.75">
      <c r="A119" s="6">
        <v>33</v>
      </c>
      <c r="B119" s="6" t="s">
        <v>160</v>
      </c>
      <c r="C119" s="6" t="s">
        <v>44</v>
      </c>
      <c r="D119" s="6" t="s">
        <v>161</v>
      </c>
      <c r="E119" s="6" t="s">
        <v>46</v>
      </c>
      <c r="F119" s="8">
        <v>69.18</v>
      </c>
      <c r="G119" s="11"/>
      <c r="H119" s="10">
        <f>ROUND((G119*F119),0)</f>
        <v>0</v>
      </c>
      <c r="O119">
        <f>rekapitulace!H8</f>
        <v>21</v>
      </c>
      <c r="P119">
        <f>ROUND(O119/100*H119,0)</f>
        <v>0</v>
      </c>
    </row>
    <row r="120" ht="63.75">
      <c r="D120" s="12" t="s">
        <v>162</v>
      </c>
    </row>
    <row r="121" ht="76.5">
      <c r="D121" s="12" t="s">
        <v>159</v>
      </c>
    </row>
    <row r="122" spans="1:16" ht="12.75" customHeight="1">
      <c r="A122" s="13"/>
      <c r="B122" s="13"/>
      <c r="C122" s="13" t="s">
        <v>141</v>
      </c>
      <c r="D122" s="13" t="s">
        <v>140</v>
      </c>
      <c r="E122" s="13"/>
      <c r="F122" s="13"/>
      <c r="G122" s="13"/>
      <c r="H122" s="13">
        <f>SUM(H104:H121)</f>
        <v>0</v>
      </c>
      <c r="P122">
        <f>SUM(P104:P121)</f>
        <v>0</v>
      </c>
    </row>
    <row r="124" spans="1:16" ht="12.75" customHeight="1">
      <c r="A124" s="13"/>
      <c r="B124" s="13"/>
      <c r="C124" s="13"/>
      <c r="D124" s="13" t="s">
        <v>163</v>
      </c>
      <c r="E124" s="13"/>
      <c r="F124" s="13"/>
      <c r="G124" s="13"/>
      <c r="H124" s="13">
        <f>+H19+H46+H49+H55+H58+H98+H101+H122</f>
        <v>0</v>
      </c>
      <c r="P124">
        <f>+P19+P46+P49+P55+P58+P98+P101+P122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164</v>
      </c>
      <c r="D5" s="5" t="s">
        <v>165</v>
      </c>
      <c r="E5" s="5"/>
    </row>
    <row r="6" spans="1:5" ht="12.75" customHeight="1">
      <c r="A6" t="s">
        <v>18</v>
      </c>
      <c r="C6" s="5" t="s">
        <v>164</v>
      </c>
      <c r="D6" s="5" t="s">
        <v>165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12.75">
      <c r="A12" s="6">
        <v>1</v>
      </c>
      <c r="B12" s="6" t="s">
        <v>166</v>
      </c>
      <c r="C12" s="6" t="s">
        <v>44</v>
      </c>
      <c r="D12" s="6" t="s">
        <v>167</v>
      </c>
      <c r="E12" s="6"/>
      <c r="F12" s="8">
        <v>1</v>
      </c>
      <c r="G12" s="11"/>
      <c r="H12" s="10">
        <f>ROUND((G12*F12),0)</f>
        <v>0</v>
      </c>
      <c r="O12">
        <f>rekapitulace!H8</f>
        <v>21</v>
      </c>
      <c r="P12">
        <f>ROUND(O12/100*H12,0)</f>
        <v>0</v>
      </c>
    </row>
    <row r="13" ht="12.75">
      <c r="D13" s="12" t="s">
        <v>44</v>
      </c>
    </row>
    <row r="14" spans="1:16" ht="12.75" customHeight="1">
      <c r="A14" s="13"/>
      <c r="B14" s="13"/>
      <c r="C14" s="13" t="s">
        <v>42</v>
      </c>
      <c r="D14" s="13" t="s">
        <v>41</v>
      </c>
      <c r="E14" s="13"/>
      <c r="F14" s="13"/>
      <c r="G14" s="13"/>
      <c r="H14" s="13">
        <f>SUM(H12:H13)</f>
        <v>0</v>
      </c>
      <c r="P14">
        <f>SUM(P12:P13)</f>
        <v>0</v>
      </c>
    </row>
    <row r="16" spans="1:16" ht="12.75" customHeight="1">
      <c r="A16" s="13"/>
      <c r="B16" s="13"/>
      <c r="C16" s="13"/>
      <c r="D16" s="13" t="s">
        <v>163</v>
      </c>
      <c r="E16" s="13"/>
      <c r="F16" s="13"/>
      <c r="G16" s="13"/>
      <c r="H16" s="13">
        <f>+H14</f>
        <v>0</v>
      </c>
      <c r="P16">
        <f>+P14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</cp:lastModifiedBy>
  <dcterms:modified xsi:type="dcterms:W3CDTF">2017-08-23T09:32:33Z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